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8" windowWidth="20112" windowHeight="8760"/>
  </bookViews>
  <sheets>
    <sheet name="Приложение" sheetId="1" r:id="rId1"/>
  </sheets>
  <definedNames>
    <definedName name="_xlnm.Print_Titles" localSheetId="0">Приложение!$5:$9</definedName>
    <definedName name="_xlnm.Print_Area" localSheetId="0">Приложение!$A$1:$P$24</definedName>
  </definedNames>
  <calcPr calcId="145621"/>
</workbook>
</file>

<file path=xl/calcChain.xml><?xml version="1.0" encoding="utf-8"?>
<calcChain xmlns="http://schemas.openxmlformats.org/spreadsheetml/2006/main">
  <c r="E19" i="1" l="1"/>
  <c r="P13" i="1"/>
  <c r="P21" i="1"/>
  <c r="P18" i="1"/>
  <c r="N18" i="1"/>
  <c r="M18" i="1"/>
  <c r="K18" i="1" s="1"/>
  <c r="J18" i="1"/>
  <c r="H18" i="1"/>
  <c r="G18" i="1"/>
  <c r="K15" i="1"/>
  <c r="K16" i="1"/>
  <c r="E14" i="1"/>
  <c r="E16" i="1"/>
  <c r="E15" i="1"/>
  <c r="K17" i="1"/>
  <c r="E22" i="1"/>
  <c r="E18" i="1" l="1"/>
  <c r="P10" i="1"/>
  <c r="K19" i="1"/>
  <c r="K14" i="1"/>
  <c r="G11" i="1"/>
  <c r="M11" i="1"/>
  <c r="N11" i="1"/>
  <c r="E12" i="1"/>
  <c r="K12" i="1"/>
  <c r="G13" i="1"/>
  <c r="H13" i="1"/>
  <c r="J13" i="1"/>
  <c r="M13" i="1"/>
  <c r="N13" i="1"/>
  <c r="E17" i="1"/>
  <c r="H21" i="1"/>
  <c r="G21" i="1"/>
  <c r="E20" i="1"/>
  <c r="E13" i="1" l="1"/>
  <c r="G10" i="1"/>
  <c r="K11" i="1"/>
  <c r="K13" i="1"/>
  <c r="H10" i="1"/>
  <c r="E11" i="1"/>
  <c r="E21" i="1"/>
  <c r="J21" i="1"/>
  <c r="J10" i="1" s="1"/>
  <c r="E10" i="1" l="1"/>
  <c r="M21" i="1"/>
  <c r="N21" i="1"/>
  <c r="K22" i="1"/>
  <c r="K21" i="1" s="1"/>
  <c r="K20" i="1"/>
  <c r="M10" i="1" l="1"/>
  <c r="N10" i="1"/>
  <c r="K10" i="1"/>
</calcChain>
</file>

<file path=xl/sharedStrings.xml><?xml version="1.0" encoding="utf-8"?>
<sst xmlns="http://schemas.openxmlformats.org/spreadsheetml/2006/main" count="57" uniqueCount="41">
  <si>
    <t>2019 год</t>
  </si>
  <si>
    <t>итого</t>
  </si>
  <si>
    <t>в т.ч. софинан-сирование</t>
  </si>
  <si>
    <t>№/п</t>
  </si>
  <si>
    <t>в том числе:</t>
  </si>
  <si>
    <t>ИТОГО</t>
  </si>
  <si>
    <t>Национальный проект "Культура", всего</t>
  </si>
  <si>
    <t>Национальный проект "Жилье и городская среда", всего</t>
  </si>
  <si>
    <t>Национальный проект "Демография", всего</t>
  </si>
  <si>
    <t>Национальный проект "Безопасные и качественные автомобильные дороги", всего</t>
  </si>
  <si>
    <t>ВСЕГО по городу Мурманску</t>
  </si>
  <si>
    <t>Местный бюджет</t>
  </si>
  <si>
    <t>Областной  (федеральный) бюджет</t>
  </si>
  <si>
    <t>Плановые назначения</t>
  </si>
  <si>
    <t>Исполнение</t>
  </si>
  <si>
    <t>Приложение</t>
  </si>
  <si>
    <t>Комитет по культуре</t>
  </si>
  <si>
    <t>Комитет по развитию городского хозяйства</t>
  </si>
  <si>
    <t>Комитет по строительству</t>
  </si>
  <si>
    <t>Главный распорядитель 
средств бюджета</t>
  </si>
  <si>
    <t>тыс. руб.</t>
  </si>
  <si>
    <t>Перечень региональных проектов, 
направленных на реализацию национальных проектов</t>
  </si>
  <si>
    <t>Региональный проект "Формирование комфортной городской среды"</t>
  </si>
  <si>
    <t>Региональный проект "Спорт - норма жизни"</t>
  </si>
  <si>
    <t>Региональный проект "Дорожная сеть"</t>
  </si>
  <si>
    <t>A1</t>
  </si>
  <si>
    <t xml:space="preserve"> F2</t>
  </si>
  <si>
    <t>P5</t>
  </si>
  <si>
    <t>R1</t>
  </si>
  <si>
    <t>Региональный проект "Обеспечение устойчивого сокращения непригодного для проживания жилищного фонда"</t>
  </si>
  <si>
    <t xml:space="preserve"> F3</t>
  </si>
  <si>
    <t xml:space="preserve"> F1</t>
  </si>
  <si>
    <t>Региональный проект "Жилье"</t>
  </si>
  <si>
    <t>Комитет градостроительства и территориального развития</t>
  </si>
  <si>
    <t>Комитет имущественных отношений</t>
  </si>
  <si>
    <t>Региональный проект "Культурная среда"</t>
  </si>
  <si>
    <t>P2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</si>
  <si>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</si>
  <si>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Сведения о расходах бюджета города Мурманска,
направленных на реализацию национальных проектов, за 2019 год</t>
  </si>
  <si>
    <t>*</t>
  </si>
  <si>
    <r>
      <t>* в том числе:</t>
    </r>
    <r>
      <rPr>
        <sz val="12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расходы бюджета города Мурманска без присвоения уникального кода бюджетной классификации, как расходам на реализацию национальных проектов: 41 380,2 тыс. руб. -  благоустройство общественных территорий; 56 365,3 - благоустройство дворовых территорий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</si>
</sst>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164" fontId="2" fillId="0" borderId="0" xfId="0" applyNumberFormat="1" applyFont="1" applyBorder="1"/>
    <xf numFmtId="164" fontId="3" fillId="0" borderId="0" xfId="0" applyNumberFormat="1" applyFont="1" applyBorder="1"/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center" textRotation="255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left"/>
    </xf>
    <xf numFmtId="43" fontId="2" fillId="0" borderId="0" xfId="1" applyFont="1"/>
    <xf numFmtId="164" fontId="2" fillId="0" borderId="0" xfId="0" applyNumberFormat="1" applyFont="1"/>
    <xf numFmtId="0" fontId="2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2" xfId="0" applyNumberFormat="1" applyFont="1" applyFill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/>
    </xf>
    <xf numFmtId="164" fontId="2" fillId="0" borderId="13" xfId="0" applyNumberFormat="1" applyFont="1" applyBorder="1" applyAlignment="1">
      <alignment horizontal="center" vertical="top"/>
    </xf>
    <xf numFmtId="164" fontId="2" fillId="0" borderId="1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/>
    </xf>
    <xf numFmtId="164" fontId="2" fillId="0" borderId="11" xfId="0" applyNumberFormat="1" applyFont="1" applyBorder="1" applyAlignment="1">
      <alignment horizontal="right" vertical="top"/>
    </xf>
    <xf numFmtId="164" fontId="2" fillId="0" borderId="11" xfId="0" applyNumberFormat="1" applyFont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164" fontId="1" fillId="2" borderId="11" xfId="0" applyNumberFormat="1" applyFont="1" applyFill="1" applyBorder="1" applyAlignment="1">
      <alignment horizontal="center" vertical="top"/>
    </xf>
    <xf numFmtId="164" fontId="1" fillId="2" borderId="12" xfId="0" applyNumberFormat="1" applyFont="1" applyFill="1" applyBorder="1" applyAlignment="1">
      <alignment horizontal="center" vertical="top"/>
    </xf>
    <xf numFmtId="164" fontId="1" fillId="2" borderId="11" xfId="0" applyNumberFormat="1" applyFont="1" applyFill="1" applyBorder="1" applyAlignment="1">
      <alignment horizontal="center" vertical="top" wrapText="1"/>
    </xf>
    <xf numFmtId="164" fontId="1" fillId="2" borderId="12" xfId="0" applyNumberFormat="1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top"/>
    </xf>
    <xf numFmtId="164" fontId="2" fillId="0" borderId="10" xfId="0" applyNumberFormat="1" applyFont="1" applyBorder="1" applyAlignment="1">
      <alignment horizontal="center" vertical="top"/>
    </xf>
    <xf numFmtId="164" fontId="2" fillId="0" borderId="11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view="pageBreakPreview" zoomScale="40" zoomScaleSheetLayoutView="40" workbookViewId="0">
      <selection activeCell="H23" sqref="H23"/>
    </sheetView>
  </sheetViews>
  <sheetFormatPr defaultColWidth="9.109375" defaultRowHeight="15.6" x14ac:dyDescent="0.3"/>
  <cols>
    <col min="1" max="1" width="4.44140625" style="4" customWidth="1"/>
    <col min="2" max="2" width="60.109375" style="2" customWidth="1"/>
    <col min="3" max="3" width="4.33203125" style="2" customWidth="1"/>
    <col min="4" max="4" width="25.33203125" style="2" customWidth="1"/>
    <col min="5" max="5" width="16.33203125" style="2" customWidth="1"/>
    <col min="6" max="6" width="2.33203125" style="2" bestFit="1" customWidth="1"/>
    <col min="7" max="8" width="16.33203125" style="2" customWidth="1"/>
    <col min="9" max="9" width="2.33203125" style="2" bestFit="1" customWidth="1"/>
    <col min="10" max="10" width="16.33203125" style="3" customWidth="1"/>
    <col min="11" max="11" width="16.33203125" style="2" customWidth="1"/>
    <col min="12" max="12" width="2.33203125" style="2" bestFit="1" customWidth="1"/>
    <col min="13" max="14" width="16.33203125" style="2" customWidth="1"/>
    <col min="15" max="15" width="2.33203125" style="2" bestFit="1" customWidth="1"/>
    <col min="16" max="16" width="16.33203125" style="3" customWidth="1"/>
    <col min="17" max="17" width="9.109375" style="25"/>
    <col min="18" max="18" width="88.6640625" style="2" customWidth="1"/>
    <col min="19" max="16384" width="9.109375" style="2"/>
  </cols>
  <sheetData>
    <row r="1" spans="1:18" x14ac:dyDescent="0.3">
      <c r="N1" s="6"/>
      <c r="O1" s="6"/>
      <c r="P1" s="7" t="s">
        <v>15</v>
      </c>
    </row>
    <row r="2" spans="1:18" ht="38.25" customHeight="1" x14ac:dyDescent="0.3">
      <c r="A2" s="75" t="s">
        <v>38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4" spans="1:18" x14ac:dyDescent="0.3">
      <c r="P4" s="7" t="s">
        <v>20</v>
      </c>
    </row>
    <row r="5" spans="1:18" ht="26.25" customHeight="1" x14ac:dyDescent="0.3">
      <c r="A5" s="78" t="s">
        <v>3</v>
      </c>
      <c r="B5" s="77" t="s">
        <v>21</v>
      </c>
      <c r="C5" s="79"/>
      <c r="D5" s="77" t="s">
        <v>19</v>
      </c>
      <c r="E5" s="77" t="s">
        <v>0</v>
      </c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</row>
    <row r="6" spans="1:18" ht="21" customHeight="1" x14ac:dyDescent="0.3">
      <c r="A6" s="78"/>
      <c r="B6" s="77"/>
      <c r="C6" s="80"/>
      <c r="D6" s="77"/>
      <c r="E6" s="77" t="s">
        <v>13</v>
      </c>
      <c r="F6" s="77"/>
      <c r="G6" s="77"/>
      <c r="H6" s="77"/>
      <c r="I6" s="77"/>
      <c r="J6" s="77"/>
      <c r="K6" s="77" t="s">
        <v>14</v>
      </c>
      <c r="L6" s="77"/>
      <c r="M6" s="77"/>
      <c r="N6" s="77"/>
      <c r="O6" s="77"/>
      <c r="P6" s="77"/>
    </row>
    <row r="7" spans="1:18" ht="15.75" customHeight="1" x14ac:dyDescent="0.3">
      <c r="A7" s="78"/>
      <c r="B7" s="77"/>
      <c r="C7" s="80"/>
      <c r="D7" s="77"/>
      <c r="E7" s="66" t="s">
        <v>5</v>
      </c>
      <c r="F7" s="67"/>
      <c r="G7" s="76" t="s">
        <v>4</v>
      </c>
      <c r="H7" s="76"/>
      <c r="I7" s="76"/>
      <c r="J7" s="76"/>
      <c r="K7" s="66" t="s">
        <v>5</v>
      </c>
      <c r="L7" s="67"/>
      <c r="M7" s="76" t="s">
        <v>4</v>
      </c>
      <c r="N7" s="76"/>
      <c r="O7" s="76"/>
      <c r="P7" s="76"/>
    </row>
    <row r="8" spans="1:18" ht="17.25" customHeight="1" x14ac:dyDescent="0.3">
      <c r="A8" s="78"/>
      <c r="B8" s="82"/>
      <c r="C8" s="80"/>
      <c r="D8" s="82"/>
      <c r="E8" s="68"/>
      <c r="F8" s="69"/>
      <c r="G8" s="77" t="s">
        <v>12</v>
      </c>
      <c r="H8" s="76" t="s">
        <v>11</v>
      </c>
      <c r="I8" s="76"/>
      <c r="J8" s="76"/>
      <c r="K8" s="68"/>
      <c r="L8" s="69"/>
      <c r="M8" s="77" t="s">
        <v>12</v>
      </c>
      <c r="N8" s="76" t="s">
        <v>11</v>
      </c>
      <c r="O8" s="76"/>
      <c r="P8" s="76"/>
    </row>
    <row r="9" spans="1:18" ht="31.2" x14ac:dyDescent="0.3">
      <c r="A9" s="78"/>
      <c r="B9" s="82"/>
      <c r="C9" s="81"/>
      <c r="D9" s="82"/>
      <c r="E9" s="70"/>
      <c r="F9" s="71"/>
      <c r="G9" s="77"/>
      <c r="H9" s="60" t="s">
        <v>1</v>
      </c>
      <c r="I9" s="61"/>
      <c r="J9" s="5" t="s">
        <v>2</v>
      </c>
      <c r="K9" s="70"/>
      <c r="L9" s="71"/>
      <c r="M9" s="77"/>
      <c r="N9" s="60" t="s">
        <v>1</v>
      </c>
      <c r="O9" s="61"/>
      <c r="P9" s="5" t="s">
        <v>2</v>
      </c>
    </row>
    <row r="10" spans="1:18" ht="16.2" x14ac:dyDescent="0.3">
      <c r="A10" s="8"/>
      <c r="B10" s="37" t="s">
        <v>10</v>
      </c>
      <c r="C10" s="31"/>
      <c r="D10" s="17"/>
      <c r="E10" s="58">
        <f>E11+E13+E18+E21</f>
        <v>1356196.2</v>
      </c>
      <c r="F10" s="59"/>
      <c r="G10" s="44">
        <f>G11+G13+G18+G21</f>
        <v>1005791</v>
      </c>
      <c r="H10" s="58">
        <f>H11+H13+H18+H21</f>
        <v>350405.2</v>
      </c>
      <c r="I10" s="59"/>
      <c r="J10" s="48">
        <f>J11+J13+J18+J21</f>
        <v>240518.5</v>
      </c>
      <c r="K10" s="58">
        <f>K13+K18+K21+K11</f>
        <v>1260413.5</v>
      </c>
      <c r="L10" s="59"/>
      <c r="M10" s="44">
        <f>M13+M18+M21+M11</f>
        <v>938022.5</v>
      </c>
      <c r="N10" s="58">
        <f>N13+N18+N21+N11</f>
        <v>322391</v>
      </c>
      <c r="O10" s="59"/>
      <c r="P10" s="48">
        <f>P13+P18+P21</f>
        <v>214198.7</v>
      </c>
      <c r="R10" s="27"/>
    </row>
    <row r="11" spans="1:18" ht="16.2" x14ac:dyDescent="0.3">
      <c r="A11" s="22">
        <v>1</v>
      </c>
      <c r="B11" s="18" t="s">
        <v>6</v>
      </c>
      <c r="C11" s="32"/>
      <c r="D11" s="19"/>
      <c r="E11" s="56">
        <f t="shared" ref="E11:E22" si="0">G11+H11</f>
        <v>10000</v>
      </c>
      <c r="F11" s="57"/>
      <c r="G11" s="45">
        <f>SUM(G12:G12)</f>
        <v>10000</v>
      </c>
      <c r="H11" s="56">
        <v>0</v>
      </c>
      <c r="I11" s="57"/>
      <c r="J11" s="49">
        <v>0</v>
      </c>
      <c r="K11" s="56">
        <f>M11+N11</f>
        <v>10000</v>
      </c>
      <c r="L11" s="57"/>
      <c r="M11" s="45">
        <f>SUM(M12)</f>
        <v>10000</v>
      </c>
      <c r="N11" s="56">
        <f>SUM(N12)</f>
        <v>0</v>
      </c>
      <c r="O11" s="57"/>
      <c r="P11" s="49">
        <v>0</v>
      </c>
      <c r="R11" s="27"/>
    </row>
    <row r="12" spans="1:18" ht="18.75" customHeight="1" x14ac:dyDescent="0.3">
      <c r="A12" s="14"/>
      <c r="B12" s="24" t="s">
        <v>35</v>
      </c>
      <c r="C12" s="33" t="s">
        <v>25</v>
      </c>
      <c r="D12" s="21" t="s">
        <v>16</v>
      </c>
      <c r="E12" s="64">
        <f t="shared" si="0"/>
        <v>10000</v>
      </c>
      <c r="F12" s="65"/>
      <c r="G12" s="46">
        <v>10000</v>
      </c>
      <c r="H12" s="54"/>
      <c r="I12" s="55"/>
      <c r="J12" s="50"/>
      <c r="K12" s="64">
        <f>M12+N12</f>
        <v>10000</v>
      </c>
      <c r="L12" s="65"/>
      <c r="M12" s="46">
        <v>10000</v>
      </c>
      <c r="N12" s="54"/>
      <c r="O12" s="55"/>
      <c r="P12" s="50"/>
      <c r="R12" s="27"/>
    </row>
    <row r="13" spans="1:18" ht="31.2" x14ac:dyDescent="0.3">
      <c r="A13" s="22">
        <v>1</v>
      </c>
      <c r="B13" s="23" t="s">
        <v>7</v>
      </c>
      <c r="C13" s="34"/>
      <c r="D13" s="19"/>
      <c r="E13" s="56">
        <f t="shared" si="0"/>
        <v>620407.19999999995</v>
      </c>
      <c r="F13" s="57"/>
      <c r="G13" s="45">
        <f>SUM(G14:G17)</f>
        <v>391624.6</v>
      </c>
      <c r="H13" s="56">
        <f>SUM(H14:H17)</f>
        <v>228782.6</v>
      </c>
      <c r="I13" s="57"/>
      <c r="J13" s="49">
        <f>SUM(J14:J17)</f>
        <v>131037.09999999999</v>
      </c>
      <c r="K13" s="56">
        <f t="shared" ref="K13:N13" si="1">SUM(K14:K17)</f>
        <v>598970.20000000007</v>
      </c>
      <c r="L13" s="57"/>
      <c r="M13" s="45">
        <f t="shared" si="1"/>
        <v>371907.3</v>
      </c>
      <c r="N13" s="56">
        <f t="shared" si="1"/>
        <v>227062.9</v>
      </c>
      <c r="O13" s="57"/>
      <c r="P13" s="49">
        <f>SUM(P14:P17)</f>
        <v>129317.40000000001</v>
      </c>
      <c r="R13" s="27"/>
    </row>
    <row r="14" spans="1:18" ht="31.65" customHeight="1" x14ac:dyDescent="0.3">
      <c r="A14" s="14"/>
      <c r="B14" s="38" t="s">
        <v>32</v>
      </c>
      <c r="C14" s="33" t="s">
        <v>31</v>
      </c>
      <c r="D14" s="20" t="s">
        <v>33</v>
      </c>
      <c r="E14" s="64">
        <f t="shared" si="0"/>
        <v>26349.8</v>
      </c>
      <c r="F14" s="65"/>
      <c r="G14" s="47">
        <v>13174.9</v>
      </c>
      <c r="H14" s="64">
        <v>13174.9</v>
      </c>
      <c r="I14" s="65"/>
      <c r="J14" s="51">
        <v>13174.9</v>
      </c>
      <c r="K14" s="64">
        <f t="shared" ref="K14:K20" si="2">M14+N14</f>
        <v>25877.9</v>
      </c>
      <c r="L14" s="65"/>
      <c r="M14" s="47">
        <v>12939</v>
      </c>
      <c r="N14" s="64">
        <v>12938.9</v>
      </c>
      <c r="O14" s="65"/>
      <c r="P14" s="51">
        <v>12938.9</v>
      </c>
      <c r="R14" s="27"/>
    </row>
    <row r="15" spans="1:18" ht="31.65" customHeight="1" x14ac:dyDescent="0.3">
      <c r="A15" s="83"/>
      <c r="B15" s="84" t="s">
        <v>22</v>
      </c>
      <c r="C15" s="85" t="s">
        <v>26</v>
      </c>
      <c r="D15" s="20" t="s">
        <v>17</v>
      </c>
      <c r="E15" s="43">
        <f t="shared" si="0"/>
        <v>180808.4</v>
      </c>
      <c r="F15" s="39" t="s">
        <v>39</v>
      </c>
      <c r="G15" s="47">
        <v>62221.599999999999</v>
      </c>
      <c r="H15" s="43">
        <v>118586.8</v>
      </c>
      <c r="I15" s="39" t="s">
        <v>39</v>
      </c>
      <c r="J15" s="50">
        <v>62221.5</v>
      </c>
      <c r="K15" s="43">
        <f t="shared" si="2"/>
        <v>178997</v>
      </c>
      <c r="L15" s="39" t="s">
        <v>39</v>
      </c>
      <c r="M15" s="46">
        <v>61315.9</v>
      </c>
      <c r="N15" s="53">
        <v>117681.1</v>
      </c>
      <c r="O15" s="40" t="s">
        <v>39</v>
      </c>
      <c r="P15" s="50">
        <v>61315.8</v>
      </c>
      <c r="R15" s="27"/>
    </row>
    <row r="16" spans="1:18" ht="31.65" customHeight="1" x14ac:dyDescent="0.3">
      <c r="A16" s="83"/>
      <c r="B16" s="84"/>
      <c r="C16" s="85"/>
      <c r="D16" s="41" t="s">
        <v>16</v>
      </c>
      <c r="E16" s="43">
        <f t="shared" si="0"/>
        <v>135923.90000000002</v>
      </c>
      <c r="F16" s="39" t="s">
        <v>39</v>
      </c>
      <c r="G16" s="42">
        <v>47271.8</v>
      </c>
      <c r="H16" s="43">
        <v>88652.1</v>
      </c>
      <c r="I16" s="39" t="s">
        <v>39</v>
      </c>
      <c r="J16" s="50">
        <v>47271.9</v>
      </c>
      <c r="K16" s="43">
        <f t="shared" si="2"/>
        <v>135923.90000000002</v>
      </c>
      <c r="L16" s="39" t="s">
        <v>39</v>
      </c>
      <c r="M16" s="46">
        <v>47271.8</v>
      </c>
      <c r="N16" s="43">
        <v>88652.1</v>
      </c>
      <c r="O16" s="39" t="s">
        <v>39</v>
      </c>
      <c r="P16" s="52">
        <v>47271.9</v>
      </c>
      <c r="R16" s="27"/>
    </row>
    <row r="17" spans="1:18" ht="31.65" customHeight="1" x14ac:dyDescent="0.3">
      <c r="A17" s="14"/>
      <c r="B17" s="15" t="s">
        <v>29</v>
      </c>
      <c r="C17" s="35" t="s">
        <v>30</v>
      </c>
      <c r="D17" s="20" t="s">
        <v>34</v>
      </c>
      <c r="E17" s="72">
        <f t="shared" si="0"/>
        <v>277325.09999999998</v>
      </c>
      <c r="F17" s="73"/>
      <c r="G17" s="46">
        <v>268956.3</v>
      </c>
      <c r="H17" s="62">
        <v>8368.7999999999993</v>
      </c>
      <c r="I17" s="63"/>
      <c r="J17" s="50">
        <v>8368.7999999999993</v>
      </c>
      <c r="K17" s="72">
        <f t="shared" si="2"/>
        <v>258171.4</v>
      </c>
      <c r="L17" s="73"/>
      <c r="M17" s="46">
        <v>250380.6</v>
      </c>
      <c r="N17" s="62">
        <v>7790.8</v>
      </c>
      <c r="O17" s="63"/>
      <c r="P17" s="50">
        <v>7790.8</v>
      </c>
      <c r="R17" s="27"/>
    </row>
    <row r="18" spans="1:18" s="1" customFormat="1" ht="16.2" x14ac:dyDescent="0.3">
      <c r="A18" s="22">
        <v>2</v>
      </c>
      <c r="B18" s="23" t="s">
        <v>8</v>
      </c>
      <c r="C18" s="34"/>
      <c r="D18" s="19"/>
      <c r="E18" s="56">
        <f t="shared" si="0"/>
        <v>178777.3</v>
      </c>
      <c r="F18" s="57"/>
      <c r="G18" s="45">
        <f>SUM(G19:G20)</f>
        <v>117154.7</v>
      </c>
      <c r="H18" s="56">
        <f>SUM(H19:H20)</f>
        <v>61622.600000000006</v>
      </c>
      <c r="I18" s="57"/>
      <c r="J18" s="49">
        <f>SUM(J19:J20)</f>
        <v>49481.4</v>
      </c>
      <c r="K18" s="56">
        <f t="shared" si="2"/>
        <v>134473</v>
      </c>
      <c r="L18" s="57"/>
      <c r="M18" s="45">
        <f>SUM(M19:M20)</f>
        <v>95849.7</v>
      </c>
      <c r="N18" s="56">
        <f>SUM(N19:N20)</f>
        <v>38623.300000000003</v>
      </c>
      <c r="O18" s="57"/>
      <c r="P18" s="49">
        <f>SUM(P19:P20)</f>
        <v>28176.5</v>
      </c>
      <c r="Q18" s="26"/>
      <c r="R18" s="27"/>
    </row>
    <row r="19" spans="1:18" s="1" customFormat="1" ht="46.8" x14ac:dyDescent="0.3">
      <c r="A19" s="22"/>
      <c r="B19" s="30" t="s">
        <v>37</v>
      </c>
      <c r="C19" s="33" t="s">
        <v>36</v>
      </c>
      <c r="D19" s="21" t="s">
        <v>18</v>
      </c>
      <c r="E19" s="64">
        <f t="shared" si="0"/>
        <v>11293.7</v>
      </c>
      <c r="F19" s="65"/>
      <c r="G19" s="46"/>
      <c r="H19" s="54">
        <v>11293.7</v>
      </c>
      <c r="I19" s="55"/>
      <c r="J19" s="46"/>
      <c r="K19" s="64">
        <f t="shared" si="2"/>
        <v>10446.799999999999</v>
      </c>
      <c r="L19" s="65"/>
      <c r="M19" s="46"/>
      <c r="N19" s="54">
        <v>10446.799999999999</v>
      </c>
      <c r="O19" s="55"/>
      <c r="P19" s="46"/>
      <c r="Q19" s="26"/>
      <c r="R19" s="27"/>
    </row>
    <row r="20" spans="1:18" ht="20.25" customHeight="1" x14ac:dyDescent="0.3">
      <c r="A20" s="14"/>
      <c r="B20" s="15" t="s">
        <v>23</v>
      </c>
      <c r="C20" s="33" t="s">
        <v>27</v>
      </c>
      <c r="D20" s="21" t="s">
        <v>18</v>
      </c>
      <c r="E20" s="64">
        <f t="shared" si="0"/>
        <v>167483.6</v>
      </c>
      <c r="F20" s="65"/>
      <c r="G20" s="46">
        <v>117154.7</v>
      </c>
      <c r="H20" s="54">
        <v>50328.9</v>
      </c>
      <c r="I20" s="55"/>
      <c r="J20" s="50">
        <v>49481.4</v>
      </c>
      <c r="K20" s="64">
        <f t="shared" si="2"/>
        <v>124026.2</v>
      </c>
      <c r="L20" s="65"/>
      <c r="M20" s="46">
        <v>95849.7</v>
      </c>
      <c r="N20" s="54">
        <v>28176.5</v>
      </c>
      <c r="O20" s="55"/>
      <c r="P20" s="50">
        <v>28176.5</v>
      </c>
      <c r="R20" s="27"/>
    </row>
    <row r="21" spans="1:18" s="1" customFormat="1" ht="31.2" x14ac:dyDescent="0.3">
      <c r="A21" s="22">
        <v>3</v>
      </c>
      <c r="B21" s="23" t="s">
        <v>9</v>
      </c>
      <c r="C21" s="34"/>
      <c r="D21" s="19"/>
      <c r="E21" s="56">
        <f t="shared" si="0"/>
        <v>547011.69999999995</v>
      </c>
      <c r="F21" s="57"/>
      <c r="G21" s="45">
        <f>SUM(G22:G22)</f>
        <v>487011.7</v>
      </c>
      <c r="H21" s="56">
        <f>SUM(H22:H22)</f>
        <v>60000</v>
      </c>
      <c r="I21" s="57"/>
      <c r="J21" s="49">
        <f>SUM(J22:J22)</f>
        <v>60000</v>
      </c>
      <c r="K21" s="56">
        <f t="shared" ref="K21:N21" si="3">SUM(K22:K22)</f>
        <v>516970.3</v>
      </c>
      <c r="L21" s="57"/>
      <c r="M21" s="45">
        <f t="shared" si="3"/>
        <v>460265.5</v>
      </c>
      <c r="N21" s="56">
        <f t="shared" si="3"/>
        <v>56704.800000000003</v>
      </c>
      <c r="O21" s="57"/>
      <c r="P21" s="49">
        <f>SUM(P22:P22)</f>
        <v>56704.800000000003</v>
      </c>
      <c r="Q21" s="26"/>
      <c r="R21" s="27"/>
    </row>
    <row r="22" spans="1:18" ht="31.65" customHeight="1" x14ac:dyDescent="0.3">
      <c r="A22" s="14"/>
      <c r="B22" s="16" t="s">
        <v>24</v>
      </c>
      <c r="C22" s="36" t="s">
        <v>28</v>
      </c>
      <c r="D22" s="20" t="s">
        <v>17</v>
      </c>
      <c r="E22" s="64">
        <f t="shared" si="0"/>
        <v>547011.69999999995</v>
      </c>
      <c r="F22" s="65"/>
      <c r="G22" s="46">
        <v>487011.7</v>
      </c>
      <c r="H22" s="54">
        <v>60000</v>
      </c>
      <c r="I22" s="55"/>
      <c r="J22" s="50">
        <v>60000</v>
      </c>
      <c r="K22" s="64">
        <f>M22+N22</f>
        <v>516970.3</v>
      </c>
      <c r="L22" s="65"/>
      <c r="M22" s="46">
        <v>460265.5</v>
      </c>
      <c r="N22" s="54">
        <v>56704.800000000003</v>
      </c>
      <c r="O22" s="55"/>
      <c r="P22" s="50">
        <v>56704.800000000003</v>
      </c>
      <c r="R22" s="27"/>
    </row>
    <row r="23" spans="1:18" x14ac:dyDescent="0.3">
      <c r="A23" s="9"/>
      <c r="B23" s="10"/>
      <c r="C23" s="10"/>
      <c r="D23" s="11"/>
      <c r="E23" s="12"/>
      <c r="F23" s="12"/>
      <c r="G23" s="12"/>
      <c r="H23" s="12"/>
      <c r="I23" s="12"/>
      <c r="J23" s="13"/>
      <c r="K23" s="12"/>
      <c r="L23" s="12"/>
      <c r="M23" s="12"/>
      <c r="N23" s="12"/>
      <c r="O23" s="12"/>
      <c r="P23" s="13"/>
    </row>
    <row r="24" spans="1:18" ht="45" customHeight="1" x14ac:dyDescent="0.3">
      <c r="A24" s="74" t="s">
        <v>40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</row>
    <row r="27" spans="1:18" x14ac:dyDescent="0.3">
      <c r="K27" s="28"/>
      <c r="L27" s="28"/>
    </row>
    <row r="31" spans="1:18" x14ac:dyDescent="0.3">
      <c r="K31" s="29"/>
      <c r="L31" s="29"/>
    </row>
  </sheetData>
  <mergeCells count="66">
    <mergeCell ref="B5:B9"/>
    <mergeCell ref="G8:G9"/>
    <mergeCell ref="C15:C16"/>
    <mergeCell ref="H9:I9"/>
    <mergeCell ref="H10:I10"/>
    <mergeCell ref="H22:I22"/>
    <mergeCell ref="A2:P2"/>
    <mergeCell ref="M7:P7"/>
    <mergeCell ref="M8:M9"/>
    <mergeCell ref="N8:P8"/>
    <mergeCell ref="E5:P5"/>
    <mergeCell ref="E6:J6"/>
    <mergeCell ref="K6:P6"/>
    <mergeCell ref="A5:A9"/>
    <mergeCell ref="H8:J8"/>
    <mergeCell ref="G7:J7"/>
    <mergeCell ref="C5:C9"/>
    <mergeCell ref="D5:D9"/>
    <mergeCell ref="A15:A16"/>
    <mergeCell ref="E7:F9"/>
    <mergeCell ref="E10:F10"/>
    <mergeCell ref="E11:F11"/>
    <mergeCell ref="E12:F12"/>
    <mergeCell ref="E13:F13"/>
    <mergeCell ref="H13:I13"/>
    <mergeCell ref="H12:I12"/>
    <mergeCell ref="H17:I17"/>
    <mergeCell ref="H18:I18"/>
    <mergeCell ref="A24:P24"/>
    <mergeCell ref="E14:F14"/>
    <mergeCell ref="E17:F17"/>
    <mergeCell ref="E18:F18"/>
    <mergeCell ref="E19:F19"/>
    <mergeCell ref="E20:F20"/>
    <mergeCell ref="E21:F21"/>
    <mergeCell ref="E22:F22"/>
    <mergeCell ref="B15:B16"/>
    <mergeCell ref="H19:I19"/>
    <mergeCell ref="H20:I20"/>
    <mergeCell ref="H21:I21"/>
    <mergeCell ref="H11:I11"/>
    <mergeCell ref="K7:L9"/>
    <mergeCell ref="K10:L10"/>
    <mergeCell ref="K11:L11"/>
    <mergeCell ref="K12:L12"/>
    <mergeCell ref="K13:L13"/>
    <mergeCell ref="K14:L14"/>
    <mergeCell ref="K17:L17"/>
    <mergeCell ref="K18:L18"/>
    <mergeCell ref="K19:L19"/>
    <mergeCell ref="K20:L20"/>
    <mergeCell ref="K21:L21"/>
    <mergeCell ref="H14:I14"/>
    <mergeCell ref="K22:L22"/>
    <mergeCell ref="N22:O22"/>
    <mergeCell ref="N21:O21"/>
    <mergeCell ref="N20:O20"/>
    <mergeCell ref="N19:O19"/>
    <mergeCell ref="N12:O12"/>
    <mergeCell ref="N11:O11"/>
    <mergeCell ref="N10:O10"/>
    <mergeCell ref="N9:O9"/>
    <mergeCell ref="N18:O18"/>
    <mergeCell ref="N17:O17"/>
    <mergeCell ref="N14:O14"/>
    <mergeCell ref="N13:O13"/>
  </mergeCells>
  <pageMargins left="0.44" right="0.36" top="0.78740157480314965" bottom="0.59055118110236227" header="0.15748031496062992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BolotskihIP</dc:creator>
  <cp:lastModifiedBy>Дубинина Дарья Александровна</cp:lastModifiedBy>
  <cp:lastPrinted>2020-01-17T07:40:53Z</cp:lastPrinted>
  <dcterms:created xsi:type="dcterms:W3CDTF">2019-04-08T09:23:38Z</dcterms:created>
  <dcterms:modified xsi:type="dcterms:W3CDTF">2020-01-31T08:29:30Z</dcterms:modified>
</cp:coreProperties>
</file>